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60" yWindow="3465" windowWidth="24915" windowHeight="8655"/>
  </bookViews>
  <sheets>
    <sheet name="ул Зеленый Крупец д. 3" sheetId="1" r:id="rId1"/>
  </sheets>
  <externalReferences>
    <externalReference r:id="rId2"/>
  </externalReferences>
  <definedNames>
    <definedName name="АДРЕС" localSheetId="0">'ул Зеленый Крупец д. 3'!$B$3</definedName>
    <definedName name="АДРЕС">#REF!</definedName>
    <definedName name="АДРЕС2">#REF!</definedName>
    <definedName name="ВХДОЛГ" localSheetId="0">'ул Зеленый Крупец д. 3'!$G$9</definedName>
    <definedName name="ВХДОЛГ">#REF!</definedName>
    <definedName name="ВХСАЛЬДО" localSheetId="0">'ул Зеленый Крупец д. 3'!$D$9</definedName>
    <definedName name="ВХСАЛЬДО">#REF!</definedName>
    <definedName name="ВХСАЛЬДО3МЕС">#REF!</definedName>
    <definedName name="ДОГОВОР" localSheetId="0">'ул Зеленый Крупец д. 3'!$B$4</definedName>
    <definedName name="ДОГОВОР">#REF!</definedName>
    <definedName name="ДОЛГ" localSheetId="0">'ул Зеленый Крупец д. 3'!$A$9</definedName>
    <definedName name="ДОЛГ">#REF!</definedName>
    <definedName name="ЗАТРАЧЕНОК" localSheetId="0">'ул Зеленый Крупец д. 3'!$D$41</definedName>
    <definedName name="ЗАТРАЧЕНОК">#REF!</definedName>
    <definedName name="ЗАТРАЧЕНОТ" localSheetId="0">'ул Зеленый Крупец д. 3'!$D$40</definedName>
    <definedName name="ЗАТРАЧЕНОТ">#REF!</definedName>
    <definedName name="ЗАТРЕМ" localSheetId="0">'ул Зеленый Крупец д. 3'!$D$57</definedName>
    <definedName name="ЗАТРЕМ">#REF!</definedName>
    <definedName name="ИСХДОЛГ" localSheetId="0">'ул Зеленый Крупец д. 3'!$G$46</definedName>
    <definedName name="ИСХДОЛГ">#REF!</definedName>
    <definedName name="ИСХСАЛЬДО" localSheetId="0">'ул Зеленый Крупец д. 3'!$D$46</definedName>
    <definedName name="ИСХСАЛЬДО">#REF!</definedName>
    <definedName name="ИСХСАЛЬДО3МЕС">#REF!</definedName>
    <definedName name="КАП" localSheetId="0">'ул Зеленый Крупец д. 3'!$C$41</definedName>
    <definedName name="КАП">#REF!</definedName>
    <definedName name="КАПРЕМ">#REF!</definedName>
    <definedName name="КПЕРЕЧИСК" localSheetId="0">'ул Зеленый Крупец д. 3'!$G$41</definedName>
    <definedName name="КПЕРЕЧИСК">#REF!</definedName>
    <definedName name="КПЕРЕЧИСТ" localSheetId="0">'ул Зеленый Крупец д. 3'!$G$40</definedName>
    <definedName name="КПЕРЕЧИСТ">#REF!</definedName>
    <definedName name="НАЧЗАГОД">#REF!</definedName>
    <definedName name="НАЧЗАГОДНЕЖ">#REF!</definedName>
    <definedName name="НАЧРЕМ" localSheetId="0">'ул Зеленый Крупец д. 3'!$D$55</definedName>
    <definedName name="НАЧРЕМ">#REF!</definedName>
    <definedName name="НЕЖНАЧРЕМ" localSheetId="0">'ул Зеленый Крупец д. 3'!$D$56</definedName>
    <definedName name="НЕЖНАЧРЕМ">#REF!</definedName>
    <definedName name="ОПАЛЧЕНОТ" localSheetId="0">'ул Зеленый Крупец д. 3'!$E$40</definedName>
    <definedName name="ОПАЛЧЕНОТ">#REF!</definedName>
    <definedName name="ОПЛАЧЕНОК" localSheetId="0">'ул Зеленый Крупец д. 3'!$E$41</definedName>
    <definedName name="ОПЛАЧЕНОК">#REF!</definedName>
    <definedName name="ОСВОЕНО">#REF!</definedName>
    <definedName name="ОСТ" localSheetId="0">'ул Зеленый Крупец д. 3'!$A$46</definedName>
    <definedName name="ОСТ">#REF!</definedName>
    <definedName name="ПЛОЩАДЬ" localSheetId="0">'ул Зеленый Крупец д. 3'!$B$5</definedName>
    <definedName name="ПЛОЩАДЬ">#REF!</definedName>
    <definedName name="ПЛОЩАДЬДОМА">#REF!</definedName>
    <definedName name="РАЗМЕРПЛАТЫ" localSheetId="0">'ул Зеленый Крупец д. 3'!$C$11</definedName>
    <definedName name="РАЗМЕРПЛАТЫ">#REF!</definedName>
    <definedName name="СНРЕМ" localSheetId="0">'ул Зеленый Крупец д. 3'!$D$54</definedName>
    <definedName name="СНРЕМ">#REF!</definedName>
    <definedName name="ТАРОТОП" localSheetId="0">'ул Зеленый Крупец д. 3'!$C$16</definedName>
    <definedName name="ТАРОТОП">#REF!</definedName>
    <definedName name="ТАРХВС" localSheetId="0">'ул Зеленый Крупец д. 3'!$C$17</definedName>
    <definedName name="ТАРХВС">#REF!</definedName>
    <definedName name="ТБО" localSheetId="0">'ул Зеленый Крупец д. 3'!$C$13</definedName>
    <definedName name="ТБО">#REF!</definedName>
    <definedName name="ТБОНАЧ" localSheetId="0">'ул Зеленый Крупец д. 3'!$D$13</definedName>
    <definedName name="ТБОНАЧ">#REF!</definedName>
    <definedName name="ТБОНЕД" localSheetId="0">'ул Зеленый Крупец д. 3'!$F$13</definedName>
    <definedName name="ТБОНЕД">#REF!</definedName>
    <definedName name="ТБООПЛ" localSheetId="0">'ул Зеленый Крупец д. 3'!$E$13</definedName>
    <definedName name="ТБООПЛ">#REF!</definedName>
    <definedName name="ТБОПОСТ" localSheetId="0">'ул Зеленый Крупец д. 3'!$G$13</definedName>
    <definedName name="ТБОПОСТ">#REF!</definedName>
    <definedName name="ТЕК" localSheetId="0">'ул Зеленый Крупец д. 3'!$C$40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G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F38" i="1" s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26" i="1" s="1"/>
  <c r="F17" i="1"/>
  <c r="G16" i="1"/>
  <c r="F16" i="1"/>
  <c r="F26" i="1" s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<sst xmlns="http://schemas.openxmlformats.org/spreadsheetml/2006/main" count="73" uniqueCount="69">
  <si>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</si>
  <si>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</si>
  <si>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Зеленый Крупец д. 3</t>
  </si>
  <si>
    <t>Договор управления №:</t>
  </si>
  <si>
    <t xml:space="preserve">№ 225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</si>
  <si>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</si>
  <si>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</si>
  <si>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</si>
  <si>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</si>
  <si>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</si>
  <si>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</si>
  <si>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</si>
  <si>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</si>
  <si>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</si>
  <si>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</si>
  <si>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</si>
  <si>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</si>
  <si>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</si>
  <si>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</si>
  <si>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</si>
  <si>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</si>
  <si>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</si>
  <si>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</si>
  <si>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расчетный</t>
  </si>
  <si>
    <t>Водоотведение ГВ</t>
  </si>
  <si>
    <t>Электроэнергия</t>
  </si>
  <si>
    <t>Прочие услуги</t>
  </si>
  <si>
    <t>Вывоз ТБО</t>
  </si>
  <si>
    <t>Лифт</t>
  </si>
  <si>
    <t>Домофон</t>
  </si>
  <si>
    <t>Содержание мусоропровода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</si>
  <si>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</si>
  <si>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</si>
  <si>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</si>
  <si>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</si>
  <si>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</si>
  <si>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</si>
  <si>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</si>
  <si>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</si>
  <si>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</si>
  <si>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Сальдо на начало года</t>
  </si>
  <si>
    <t>Поступило за год :</t>
  </si>
  <si>
    <t>Освоено в текущем году:</t>
  </si>
  <si>
    <t>Виды работ</t>
  </si>
  <si>
    <t>Стоимость работ</t>
  </si>
  <si>
    <t xml:space="preserve">Сальдо на конец года 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</si>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</sst>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1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18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0" fillId="0" borderId="22" xfId="0" applyNumberFormat="1" applyBorder="1"/>
    <xf numFmtId="2" fontId="3" fillId="0" borderId="22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4" xfId="0" applyNumberFormat="1" applyFont="1" applyBorder="1" applyAlignment="1">
      <alignment wrapText="1"/>
    </xf>
    <xf numFmtId="2" fontId="0" fillId="0" borderId="25" xfId="0" applyNumberFormat="1" applyBorder="1" applyAlignment="1">
      <alignment wrapText="1"/>
    </xf>
    <xf numFmtId="2" fontId="3" fillId="0" borderId="26" xfId="0" applyNumberFormat="1" applyFont="1" applyBorder="1" applyAlignment="1">
      <alignment wrapText="1"/>
    </xf>
    <xf numFmtId="2" fontId="0" fillId="0" borderId="27" xfId="0" applyNumberFormat="1" applyBorder="1" applyAlignment="1">
      <alignment wrapText="1"/>
    </xf>
    <xf numFmtId="2" fontId="3" fillId="0" borderId="28" xfId="0" applyNumberFormat="1" applyFont="1" applyBorder="1" applyAlignment="1">
      <alignment wrapText="1"/>
    </xf>
    <xf numFmtId="2" fontId="0" fillId="0" borderId="29" xfId="0" applyNumberFormat="1" applyBorder="1" applyAlignment="1">
      <alignment wrapText="1"/>
    </xf>
    <xf numFmtId="2" fontId="0" fillId="0" borderId="30" xfId="0" applyNumberFormat="1" applyBorder="1" applyAlignment="1">
      <alignment horizontal="center" wrapText="1"/>
    </xf>
    <xf numFmtId="2" fontId="0" fillId="0" borderId="3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.%20&#1086;&#1090;&#1095;&#1077;&#1090;%20&#1046;&#1056;&#1069;&#1059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Монастырская д. 1"/>
      <sheetName val="ул Монастырская д. 3"/>
      <sheetName val="пер Красноармейск_2-й д. 12 -37"/>
      <sheetName val="ул Луначарского д. 53"/>
      <sheetName val="ул Луначарского д. 62 прист"/>
      <sheetName val="ул Салтыкова-Щедрина д. 51"/>
      <sheetName val="ул Луначарского д. 51"/>
      <sheetName val="ул Первомайская д. 12"/>
      <sheetName val="ул Салтыкова-Щедрина д. 72"/>
      <sheetName val="ул Луначарского д. 40"/>
      <sheetName val="ул Краснопивцева д. 1"/>
      <sheetName val="ул Краснопивцева д. 3"/>
      <sheetName val="ул Зеленый Крупец д. 3"/>
      <sheetName val="ул Салтыкова-Щедр_д. 24  корп.1"/>
      <sheetName val="ул Салтыкова-Щедрина д. 26"/>
      <sheetName val="ул Салтыкова-Щедрина д. 28"/>
      <sheetName val="ул Салтыкова-Щедрина д. 50"/>
      <sheetName val="ул Салтыкова-Щедрина д. 52"/>
      <sheetName val="ул Салтыкова-Щедрина д. 54"/>
      <sheetName val="ул Салтыкова-Щедрина д. 62"/>
      <sheetName val="ул Салтыкова-Щедрина д. 64"/>
      <sheetName val="ул Салтыкова-Щедрина д. 81"/>
      <sheetName val="ул Салтыкова-Щедрина д. 93"/>
      <sheetName val="ул Знаменская д. 4  корп.1"/>
      <sheetName val="ул Знаменская д. 4  корп.2"/>
      <sheetName val="ул Знаменская д. 6"/>
      <sheetName val="ул Знаменская д. 7"/>
      <sheetName val="ул Знаменская д. 19"/>
      <sheetName val="ул Николо-Козинская д. 116"/>
      <sheetName val="ул Салтыкова-Щедрина д. 25 а"/>
      <sheetName val="ул Декабристов д. 16"/>
      <sheetName val="пер Григоров д. 11"/>
      <sheetName val="ул Знаменская д. 5"/>
      <sheetName val="ул Николо-Козинская д. 79"/>
      <sheetName val="ул Знаменская д. 19  корп.1"/>
      <sheetName val="ул Луначарского д. 52"/>
      <sheetName val="ул Николо-Козинская д. 114 к1"/>
      <sheetName val="ул Кутузова д. 35 -46"/>
      <sheetName val="ул Салтыкова-Щедрина д. 16"/>
      <sheetName val="ул Салтыкова-Щедрина д. 29"/>
      <sheetName val="ул Салтыкова-Щедрина д. 44"/>
      <sheetName val="ул Степана Разина д. 50"/>
      <sheetName val="ул Степана Разина д. 48"/>
      <sheetName val="ул Степана Разина д. 46"/>
      <sheetName val="ул Степана Разина д. 56"/>
      <sheetName val="ул Степана Разина д. 64"/>
      <sheetName val="ул Луначарского д. 62"/>
      <sheetName val="пер Григоров д. 14"/>
      <sheetName val="ул Знаменская д. 21"/>
      <sheetName val="ул Николо-Козинская д. 114"/>
      <sheetName val="ул Вилонова д. 31"/>
      <sheetName val="ул Знаменская д. 23"/>
      <sheetName val="ул Салтыкова-Щедрина д. 2 -61"/>
      <sheetName val="ул Первомайская д. 14"/>
      <sheetName val="ул Первомайская д. 16 а"/>
      <sheetName val="ул Луначарского д. 63"/>
      <sheetName val="ул Луначарского д. 65"/>
      <sheetName val="ул Знаменская д. 4"/>
      <sheetName val="ул Николо-Козинская д. 67"/>
      <sheetName val="ул Первомайская д. 30"/>
      <sheetName val="ул Николо-Козинская д. 73"/>
      <sheetName val="ул Знаменская д. 3"/>
      <sheetName val="ул Салтыкова-Щедрина д. 71"/>
      <sheetName val="ул Степана Разина д. 60"/>
      <sheetName val="ул Николо-Козинская д. 65"/>
      <sheetName val="ул Николо-Козинская д. 75"/>
      <sheetName val="ул Николо-Козинская д. 77"/>
      <sheetName val="ул Никитина д. 34"/>
      <sheetName val="ул. Степана Разина д. 54"/>
      <sheetName val="ул Николо-Козинская д. 69"/>
      <sheetName val="ул Степана Разина д. 52"/>
      <sheetName val="ул Никитина д. 36"/>
      <sheetName val="ул Николо-Козинская д. 61"/>
      <sheetName val="ул Степана Разина д. 42 -38"/>
      <sheetName val="ул Степана Разина д. 44"/>
      <sheetName val="ул Никитина д. 32"/>
      <sheetName val="ул Салтыкова-Щедрина д. 89"/>
      <sheetName val="ул Первомайская д. 18"/>
      <sheetName val="ул Вилонова д. 38"/>
      <sheetName val="ул Салтыкова-Щедрина д. 31"/>
      <sheetName val="ул Салтыкова-Щедрина д. 27"/>
      <sheetName val="ул Салтыкова-Щедрина д. 37"/>
      <sheetName val="ул Кутузова д. 14"/>
      <sheetName val="ул Салтыкова-Щедр_д. 74  корп.1"/>
      <sheetName val="ул Салтыкова-Щедр_д. 74  корп.2"/>
      <sheetName val="пер Григоров д. 12  корп.1"/>
      <sheetName val="ул Воскресенская д.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CS714"/>
  <sheetViews>
    <sheetView tabSelected="1" topLeftCell="A63" workbookViewId="0">
      <selection activeCell="A90" sqref="A90:G93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1952.6000000000004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278118.86999999953</v>
      </c>
      <c r="E9" s="10" t="s">
        <v>8</v>
      </c>
      <c r="F9" s="11"/>
      <c r="G9" s="9">
        <v>62843.930000000044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252701.27000000019</v>
      </c>
      <c r="E13" s="24">
        <v>244205.36999999985</v>
      </c>
      <c r="F13" s="25">
        <f>ТБОНАЧ-ТБООПЛ</f>
        <v>8495.9000000003434</v>
      </c>
      <c r="G13" s="26">
        <f>ТБООПЛ</f>
        <v>244205.36999999985</v>
      </c>
    </row>
    <row r="14" spans="1:7" ht="13.5" thickBot="1" x14ac:dyDescent="0.25">
      <c r="A14" s="27"/>
      <c r="B14" s="28" t="s">
        <v>17</v>
      </c>
      <c r="C14" s="29"/>
      <c r="D14" s="30">
        <f>D13</f>
        <v>252701.27000000019</v>
      </c>
      <c r="E14" s="30">
        <f>E13</f>
        <v>244205.36999999985</v>
      </c>
      <c r="F14" s="30">
        <f>F13</f>
        <v>8495.9000000003434</v>
      </c>
      <c r="G14" s="30">
        <f>SUM(ТБОПОСТ)</f>
        <v>244205.36999999985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1832.43</v>
      </c>
      <c r="D16" s="24">
        <v>643043.79999999993</v>
      </c>
      <c r="E16" s="24">
        <v>634058.25999999978</v>
      </c>
      <c r="F16" s="25">
        <f t="shared" ref="F16:F25" si="0">D16-E16</f>
        <v>8985.5400000001537</v>
      </c>
      <c r="G16" s="26">
        <f t="shared" ref="G16:G25" si="1">E16</f>
        <v>634058.25999999978</v>
      </c>
    </row>
    <row r="17" spans="1:7" x14ac:dyDescent="0.2">
      <c r="A17" s="34"/>
      <c r="B17" s="35" t="s">
        <v>20</v>
      </c>
      <c r="C17" s="23">
        <v>25.95</v>
      </c>
      <c r="D17" s="24">
        <v>81894.550000000017</v>
      </c>
      <c r="E17" s="24">
        <v>79898.610000000073</v>
      </c>
      <c r="F17" s="25">
        <f t="shared" si="0"/>
        <v>1995.9399999999441</v>
      </c>
      <c r="G17" s="26">
        <f t="shared" si="1"/>
        <v>79898.610000000073</v>
      </c>
    </row>
    <row r="18" spans="1:7" x14ac:dyDescent="0.2">
      <c r="A18" s="34"/>
      <c r="B18" s="35" t="s">
        <v>21</v>
      </c>
      <c r="C18" s="23">
        <v>17.79</v>
      </c>
      <c r="D18" s="24">
        <v>53381.460000000021</v>
      </c>
      <c r="E18" s="24">
        <v>55695.369999999995</v>
      </c>
      <c r="F18" s="25">
        <f t="shared" si="0"/>
        <v>-2313.9099999999744</v>
      </c>
      <c r="G18" s="26">
        <f t="shared" si="1"/>
        <v>55695.369999999995</v>
      </c>
    </row>
    <row r="19" spans="1:7" x14ac:dyDescent="0.2">
      <c r="A19" s="34"/>
      <c r="B19" s="35" t="s">
        <v>22</v>
      </c>
      <c r="C19" s="23" t="s">
        <v>23</v>
      </c>
      <c r="D19" s="24">
        <v>289584.54999999993</v>
      </c>
      <c r="E19" s="24">
        <v>297912.15999999992</v>
      </c>
      <c r="F19" s="25">
        <f t="shared" si="0"/>
        <v>-8327.609999999986</v>
      </c>
      <c r="G19" s="26">
        <f t="shared" si="1"/>
        <v>297912.15999999992</v>
      </c>
    </row>
    <row r="20" spans="1:7" x14ac:dyDescent="0.2">
      <c r="A20" s="34"/>
      <c r="B20" s="35" t="s">
        <v>24</v>
      </c>
      <c r="C20" s="23">
        <v>17.79</v>
      </c>
      <c r="D20" s="24">
        <v>34338.780000000013</v>
      </c>
      <c r="E20" s="24">
        <v>35206.569999999985</v>
      </c>
      <c r="F20" s="25">
        <f t="shared" si="0"/>
        <v>-867.78999999997177</v>
      </c>
      <c r="G20" s="26">
        <f t="shared" si="1"/>
        <v>35206.569999999985</v>
      </c>
    </row>
    <row r="21" spans="1:7" x14ac:dyDescent="0.2">
      <c r="A21" s="34"/>
      <c r="B21" s="35" t="s">
        <v>25</v>
      </c>
      <c r="C21" s="23">
        <v>4.2300000000000004</v>
      </c>
      <c r="D21" s="24">
        <v>118166.65000000001</v>
      </c>
      <c r="E21" s="24">
        <v>155522.07000000007</v>
      </c>
      <c r="F21" s="25">
        <f t="shared" si="0"/>
        <v>-37355.420000000056</v>
      </c>
      <c r="G21" s="26">
        <f t="shared" si="1"/>
        <v>155522.07000000007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1220409.7899999998</v>
      </c>
      <c r="E26" s="30">
        <f>SUM(E16:E25)</f>
        <v>1258293.04</v>
      </c>
      <c r="F26" s="30">
        <f>SUM(F16:F25)</f>
        <v>-37883.249999999891</v>
      </c>
      <c r="G26" s="30">
        <f>SUM(G16:G25)</f>
        <v>1258293.04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79314.630000000034</v>
      </c>
      <c r="E28" s="24">
        <v>74641.440000000031</v>
      </c>
      <c r="F28" s="25">
        <f>D28-E28</f>
        <v>4673.1900000000023</v>
      </c>
      <c r="G28" s="26">
        <f t="shared" ref="G28:G37" si="2">E28</f>
        <v>74641.440000000031</v>
      </c>
    </row>
    <row r="29" spans="1:7" x14ac:dyDescent="0.2">
      <c r="A29" s="34"/>
      <c r="B29" s="35" t="s">
        <v>28</v>
      </c>
      <c r="C29" s="23">
        <v>3.15</v>
      </c>
      <c r="D29" s="24">
        <v>72584.830000000016</v>
      </c>
      <c r="E29" s="24">
        <v>71443.09000000004</v>
      </c>
      <c r="F29" s="25">
        <f>D29-E29</f>
        <v>1141.7399999999761</v>
      </c>
      <c r="G29" s="26">
        <f t="shared" si="2"/>
        <v>71443.09000000004</v>
      </c>
    </row>
    <row r="30" spans="1:7" x14ac:dyDescent="0.2">
      <c r="A30" s="34"/>
      <c r="B30" s="35" t="s">
        <v>29</v>
      </c>
      <c r="C30" s="23">
        <v>0</v>
      </c>
      <c r="D30" s="24">
        <v>23093</v>
      </c>
      <c r="E30" s="24">
        <v>22668.049999999996</v>
      </c>
      <c r="F30" s="25">
        <f t="shared" ref="F30:F37" si="3">D30-E30</f>
        <v>424.95000000000437</v>
      </c>
      <c r="G30" s="26">
        <f t="shared" si="2"/>
        <v>22668.049999999996</v>
      </c>
    </row>
    <row r="31" spans="1:7" x14ac:dyDescent="0.2">
      <c r="A31" s="34"/>
      <c r="B31" s="35" t="s">
        <v>30</v>
      </c>
      <c r="C31" s="23">
        <v>0.92</v>
      </c>
      <c r="D31" s="24">
        <v>21556.680000000004</v>
      </c>
      <c r="E31" s="24">
        <v>21297.15</v>
      </c>
      <c r="F31" s="25">
        <f t="shared" si="3"/>
        <v>259.53000000000247</v>
      </c>
      <c r="G31" s="26">
        <f t="shared" si="2"/>
        <v>21297.15</v>
      </c>
    </row>
    <row r="32" spans="1:7" x14ac:dyDescent="0.2">
      <c r="A32" s="34"/>
      <c r="B32" s="35" t="s">
        <v>31</v>
      </c>
      <c r="C32" s="23">
        <v>7.14</v>
      </c>
      <c r="D32" s="24">
        <v>8348.0799999999981</v>
      </c>
      <c r="E32" s="24">
        <v>10331.249999999998</v>
      </c>
      <c r="F32" s="25">
        <f t="shared" si="3"/>
        <v>-1983.17</v>
      </c>
      <c r="G32" s="26">
        <f t="shared" si="2"/>
        <v>10331.249999999998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32</v>
      </c>
      <c r="C38" s="29"/>
      <c r="D38" s="30">
        <f>SUM(D28:D37)</f>
        <v>204897.22000000003</v>
      </c>
      <c r="E38" s="30">
        <f>SUM(E28:E37)</f>
        <v>200380.98000000007</v>
      </c>
      <c r="F38" s="30">
        <f>SUM(F28:F37)</f>
        <v>4516.2399999999852</v>
      </c>
      <c r="G38" s="30">
        <f>SUM(G28:G37)</f>
        <v>200380.98000000007</v>
      </c>
    </row>
    <row r="39" spans="1:7" ht="12.75" customHeight="1" x14ac:dyDescent="0.2">
      <c r="A39" s="16" t="s">
        <v>33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34</v>
      </c>
      <c r="C40" s="23">
        <v>1.8200000000000005</v>
      </c>
      <c r="D40" s="24">
        <v>42648.599999999962</v>
      </c>
      <c r="E40" s="24">
        <v>42077.429999999928</v>
      </c>
      <c r="F40" s="25">
        <f>ЗАТРАЧЕНОТ-ОПАЛЧЕНОТ</f>
        <v>571.17000000003463</v>
      </c>
      <c r="G40" s="45">
        <v>0</v>
      </c>
    </row>
    <row r="41" spans="1:7" x14ac:dyDescent="0.2">
      <c r="A41" s="21"/>
      <c r="B41" s="35" t="s">
        <v>35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32</v>
      </c>
      <c r="C42" s="40"/>
      <c r="D42" s="30">
        <f>SUM(D40:D41)</f>
        <v>42648.599999999962</v>
      </c>
      <c r="E42" s="30">
        <f>E41+E40</f>
        <v>42077.429999999928</v>
      </c>
      <c r="F42" s="30">
        <f>F41+F40</f>
        <v>571.17000000003463</v>
      </c>
      <c r="G42" s="30">
        <f>КПЕРЕЧИСТ+КПЕРЕЧИСК</f>
        <v>0</v>
      </c>
    </row>
    <row r="43" spans="1:7" x14ac:dyDescent="0.2">
      <c r="A43" s="31" t="s">
        <v>36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1720656.8800000001</v>
      </c>
      <c r="E44" s="30">
        <f>E42+E38+E26+E14</f>
        <v>1744956.8199999998</v>
      </c>
      <c r="F44" s="30">
        <f>F42+F38+F26+F14</f>
        <v>-24299.939999999529</v>
      </c>
      <c r="G44" s="30">
        <f>G42+G38+G26+G14</f>
        <v>1702879.39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37</v>
      </c>
      <c r="B46" s="7"/>
      <c r="C46" s="8"/>
      <c r="D46" s="51">
        <v>253818.92999999985</v>
      </c>
      <c r="E46" s="10" t="s">
        <v>8</v>
      </c>
      <c r="F46" s="11"/>
      <c r="G46" s="9">
        <v>32122.049999999992</v>
      </c>
    </row>
    <row r="50" spans="1:7" ht="15" x14ac:dyDescent="0.25">
      <c r="A50" s="5" t="s">
        <v>38</v>
      </c>
      <c r="B50" s="5"/>
      <c r="C50" s="5"/>
      <c r="D50" s="6"/>
      <c r="E50" s="52"/>
      <c r="F50" s="52"/>
    </row>
    <row r="52" spans="1:7" x14ac:dyDescent="0.2">
      <c r="A52" s="3" t="s">
        <v>39</v>
      </c>
      <c r="C52" s="53"/>
      <c r="D52" s="53"/>
      <c r="E52" s="53"/>
    </row>
    <row r="54" spans="1:7" x14ac:dyDescent="0.2">
      <c r="A54" s="54" t="s">
        <v>40</v>
      </c>
      <c r="B54" s="55"/>
      <c r="C54" s="55"/>
      <c r="D54" s="56">
        <v>181666.82000000004</v>
      </c>
      <c r="E54" s="56"/>
    </row>
    <row r="55" spans="1:7" x14ac:dyDescent="0.2">
      <c r="A55" s="54" t="s">
        <v>41</v>
      </c>
      <c r="B55" s="57"/>
      <c r="D55" s="56">
        <v>42077.430000000008</v>
      </c>
      <c r="E55" s="56"/>
    </row>
    <row r="56" spans="1:7" x14ac:dyDescent="0.2">
      <c r="B56" s="57"/>
      <c r="D56" s="58">
        <v>0</v>
      </c>
      <c r="E56" s="58"/>
    </row>
    <row r="57" spans="1:7" x14ac:dyDescent="0.2">
      <c r="A57" s="59" t="s">
        <v>42</v>
      </c>
      <c r="B57" s="59"/>
      <c r="C57" s="60"/>
      <c r="D57" s="61">
        <v>0</v>
      </c>
      <c r="E57" s="61"/>
      <c r="F57" s="60"/>
      <c r="G57" s="60"/>
    </row>
    <row r="58" spans="1:7" x14ac:dyDescent="0.2">
      <c r="A58" s="62" t="s">
        <v>43</v>
      </c>
      <c r="B58" s="62"/>
      <c r="C58" s="62"/>
      <c r="D58" s="62"/>
      <c r="E58" s="62"/>
      <c r="F58" s="62" t="s">
        <v>44</v>
      </c>
      <c r="G58" s="62"/>
    </row>
    <row r="59" spans="1:7" s="63" customFormat="1" x14ac:dyDescent="0.2">
      <c r="A59" s="63" t="s">
        <v>45</v>
      </c>
      <c r="D59" s="64">
        <v>223744.25000000006</v>
      </c>
      <c r="E59" s="65"/>
    </row>
    <row r="60" spans="1:7" s="63" customFormat="1" x14ac:dyDescent="0.2"/>
    <row r="61" spans="1:7" s="63" customFormat="1" x14ac:dyDescent="0.2">
      <c r="A61" s="66" t="s">
        <v>46</v>
      </c>
    </row>
    <row r="62" spans="1:7" s="63" customFormat="1" x14ac:dyDescent="0.2"/>
    <row r="63" spans="1:7" s="63" customFormat="1" x14ac:dyDescent="0.2">
      <c r="A63" s="67" t="s">
        <v>47</v>
      </c>
      <c r="B63" s="67"/>
      <c r="D63" s="68">
        <v>6905.9899999999325</v>
      </c>
      <c r="E63" s="69"/>
    </row>
    <row r="64" spans="1:7" s="63" customFormat="1" x14ac:dyDescent="0.2">
      <c r="A64" s="67" t="s">
        <v>48</v>
      </c>
      <c r="B64" s="67"/>
      <c r="D64" s="70">
        <v>0</v>
      </c>
      <c r="E64" s="71"/>
    </row>
    <row r="65" spans="1:97" s="63" customFormat="1" x14ac:dyDescent="0.2">
      <c r="A65" s="67" t="s">
        <v>49</v>
      </c>
      <c r="B65" s="67"/>
      <c r="D65" s="70">
        <v>2400</v>
      </c>
      <c r="E65" s="71"/>
    </row>
    <row r="66" spans="1:97" s="63" customFormat="1" x14ac:dyDescent="0.2">
      <c r="A66" s="67" t="s">
        <v>50</v>
      </c>
      <c r="B66" s="67"/>
      <c r="D66" s="70">
        <v>310264.5</v>
      </c>
      <c r="E66" s="71"/>
    </row>
    <row r="67" spans="1:97" s="63" customFormat="1" x14ac:dyDescent="0.2">
      <c r="A67" s="67" t="s">
        <v>51</v>
      </c>
      <c r="B67" s="67"/>
      <c r="D67" s="72">
        <v>0</v>
      </c>
      <c r="E67" s="73"/>
    </row>
    <row r="68" spans="1:97" s="63" customFormat="1" x14ac:dyDescent="0.2">
      <c r="A68" s="74" t="s">
        <v>43</v>
      </c>
      <c r="B68" s="74"/>
      <c r="C68" s="74"/>
      <c r="D68" s="74"/>
      <c r="E68" s="74"/>
      <c r="F68" s="74" t="s">
        <v>52</v>
      </c>
      <c r="G68" s="74"/>
    </row>
    <row r="69" spans="1:97" s="63" customFormat="1" x14ac:dyDescent="0.2">
      <c r="A69" s="75" t="s">
        <v>53</v>
      </c>
      <c r="B69" s="75"/>
      <c r="D69" s="64">
        <v>9305.9899999999325</v>
      </c>
      <c r="E69" s="65"/>
    </row>
    <row r="70" spans="1:97" s="63" customFormat="1" x14ac:dyDescent="0.2"/>
    <row r="71" spans="1:97" s="63" customFormat="1" x14ac:dyDescent="0.2"/>
    <row r="72" spans="1:97" s="63" customFormat="1" x14ac:dyDescent="0.2"/>
    <row r="73" spans="1:97" s="63" customFormat="1" x14ac:dyDescent="0.2"/>
    <row r="74" spans="1:97" s="63" customFormat="1" x14ac:dyDescent="0.2">
      <c r="A74" s="76" t="s">
        <v>54</v>
      </c>
      <c r="B74" s="76"/>
      <c r="C74" s="76"/>
      <c r="D74" s="76"/>
      <c r="E74" s="76"/>
      <c r="F74" s="76"/>
      <c r="G74" s="7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</row>
    <row r="75" spans="1:97" s="63" customFormat="1" x14ac:dyDescent="0.2">
      <c r="A75" s="76" t="s">
        <v>55</v>
      </c>
      <c r="B75" s="76"/>
      <c r="C75" s="76"/>
      <c r="D75" s="76"/>
      <c r="E75" s="76"/>
      <c r="F75" s="76"/>
      <c r="G75" s="7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</row>
    <row r="76" spans="1:97" s="63" customFormat="1" x14ac:dyDescent="0.2">
      <c r="A76" s="76" t="s">
        <v>56</v>
      </c>
      <c r="B76" s="76"/>
      <c r="C76" s="76"/>
      <c r="D76" s="76"/>
      <c r="E76" s="76"/>
      <c r="F76" s="76"/>
      <c r="G76" s="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</row>
    <row r="77" spans="1:97" s="63" customFormat="1" x14ac:dyDescent="0.2">
      <c r="A77" s="77"/>
      <c r="B77" s="77"/>
      <c r="C77" s="77"/>
      <c r="D77" s="77"/>
      <c r="E77" s="77"/>
      <c r="F77" s="77"/>
      <c r="G77" s="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</row>
    <row r="78" spans="1:97" s="63" customFormat="1" x14ac:dyDescent="0.2">
      <c r="A78" s="76" t="s">
        <v>57</v>
      </c>
      <c r="B78" s="76"/>
      <c r="C78" s="76"/>
      <c r="D78" s="76"/>
      <c r="E78" s="76"/>
      <c r="F78" s="76"/>
      <c r="G78" s="7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:97" s="63" customFormat="1" x14ac:dyDescent="0.2">
      <c r="A79" s="76" t="s">
        <v>58</v>
      </c>
      <c r="B79" s="76"/>
      <c r="C79" s="76"/>
      <c r="D79" s="76"/>
      <c r="E79" s="76"/>
      <c r="F79" s="76"/>
      <c r="G79" s="7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3" customFormat="1" x14ac:dyDescent="0.2">
      <c r="A80" s="76" t="s">
        <v>59</v>
      </c>
      <c r="B80" s="76"/>
      <c r="C80" s="76"/>
      <c r="D80" s="76"/>
      <c r="E80" s="76"/>
      <c r="F80" s="76"/>
      <c r="G80" s="7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3" customFormat="1" x14ac:dyDescent="0.2">
      <c r="A81" s="77"/>
      <c r="B81" s="77"/>
      <c r="C81" s="77"/>
      <c r="D81" s="77"/>
      <c r="E81" s="77"/>
      <c r="F81" s="77"/>
      <c r="G81" s="77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3" customFormat="1" x14ac:dyDescent="0.2">
      <c r="A82" s="76" t="s">
        <v>60</v>
      </c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3" customFormat="1" x14ac:dyDescent="0.2">
      <c r="A83" s="76" t="s">
        <v>61</v>
      </c>
      <c r="B83" s="76"/>
      <c r="C83" s="76"/>
      <c r="D83" s="76"/>
      <c r="E83" s="76"/>
      <c r="F83" s="76"/>
      <c r="G83" s="7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3" customFormat="1" x14ac:dyDescent="0.2">
      <c r="A84" s="76" t="s">
        <v>62</v>
      </c>
      <c r="B84" s="76"/>
      <c r="C84" s="76"/>
      <c r="D84" s="76"/>
      <c r="E84" s="76"/>
      <c r="F84" s="76"/>
      <c r="G84" s="7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3" customFormat="1" x14ac:dyDescent="0.2">
      <c r="A85" s="77"/>
      <c r="B85" s="77"/>
      <c r="C85" s="77"/>
      <c r="D85" s="77"/>
      <c r="E85" s="77"/>
      <c r="F85" s="77"/>
      <c r="G85" s="77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3" customFormat="1" x14ac:dyDescent="0.2">
      <c r="A86" s="76" t="s">
        <v>63</v>
      </c>
      <c r="B86" s="76"/>
      <c r="C86" s="76"/>
      <c r="D86" s="76"/>
      <c r="E86" s="76"/>
      <c r="F86" s="76"/>
      <c r="G86" s="7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3" customFormat="1" x14ac:dyDescent="0.2">
      <c r="A87" s="76" t="s">
        <v>64</v>
      </c>
      <c r="B87" s="76"/>
      <c r="C87" s="76"/>
      <c r="D87" s="76"/>
      <c r="E87" s="76"/>
      <c r="F87" s="76"/>
      <c r="G87" s="7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3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3" customForma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3" customFormat="1" ht="15" x14ac:dyDescent="0.25">
      <c r="A90" s="78" t="s">
        <v>65</v>
      </c>
      <c r="B90" s="78"/>
      <c r="C90" s="78"/>
      <c r="D90" s="78"/>
      <c r="E90" s="78"/>
      <c r="F90" s="79" t="s">
        <v>66</v>
      </c>
      <c r="G90" s="79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3" customFormat="1" ht="15" x14ac:dyDescent="0.25">
      <c r="A91" s="78"/>
      <c r="B91" s="78"/>
      <c r="C91" s="78"/>
      <c r="D91" s="78"/>
      <c r="E91" s="78"/>
      <c r="F91" s="80"/>
      <c r="G91" s="80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3" customFormat="1" ht="15" x14ac:dyDescent="0.25">
      <c r="A92" s="78"/>
      <c r="B92" s="78"/>
      <c r="C92" s="78"/>
      <c r="D92" s="78"/>
      <c r="E92" s="78"/>
      <c r="F92" s="79"/>
      <c r="G92" s="79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3" customFormat="1" ht="15" x14ac:dyDescent="0.25">
      <c r="A93" s="78" t="s">
        <v>67</v>
      </c>
      <c r="B93" s="78"/>
      <c r="C93" s="78"/>
      <c r="D93" s="78"/>
      <c r="E93" s="78"/>
      <c r="F93" s="79" t="s">
        <v>68</v>
      </c>
      <c r="G93" s="79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3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3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3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3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3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3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3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3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3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3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3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3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3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3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3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3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3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3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3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3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3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3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3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3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3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3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3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3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3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3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3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3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3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3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3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3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3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3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3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3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3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3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3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3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3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3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3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3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3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3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3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3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3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3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3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3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3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3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3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3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3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3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3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3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3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3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3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3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3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3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3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3" customFormat="1" x14ac:dyDescent="0.2"/>
    <row r="172" spans="1:97" s="63" customFormat="1" x14ac:dyDescent="0.2"/>
    <row r="173" spans="1:97" s="63" customFormat="1" x14ac:dyDescent="0.2"/>
    <row r="174" spans="1:97" s="63" customFormat="1" x14ac:dyDescent="0.2"/>
    <row r="175" spans="1:97" s="63" customFormat="1" x14ac:dyDescent="0.2"/>
    <row r="176" spans="1:97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</sheetData>
  <mergeCells count="50">
    <mergeCell ref="A84:G84"/>
    <mergeCell ref="A86:G86"/>
    <mergeCell ref="A87:G87"/>
    <mergeCell ref="F90:G90"/>
    <mergeCell ref="F92:G92"/>
    <mergeCell ref="F93:G93"/>
    <mergeCell ref="A76:G76"/>
    <mergeCell ref="A78:G78"/>
    <mergeCell ref="A79:G79"/>
    <mergeCell ref="A80:G80"/>
    <mergeCell ref="A82:G82"/>
    <mergeCell ref="A83:G83"/>
    <mergeCell ref="A68:E68"/>
    <mergeCell ref="F68:G68"/>
    <mergeCell ref="A69:B69"/>
    <mergeCell ref="D69:E69"/>
    <mergeCell ref="A74:G74"/>
    <mergeCell ref="A75:G75"/>
    <mergeCell ref="A65:B65"/>
    <mergeCell ref="D65:E65"/>
    <mergeCell ref="A66:B66"/>
    <mergeCell ref="D66:E66"/>
    <mergeCell ref="A67:B67"/>
    <mergeCell ref="D67:E67"/>
    <mergeCell ref="A58:E58"/>
    <mergeCell ref="F58:G58"/>
    <mergeCell ref="D59:E59"/>
    <mergeCell ref="A63:B63"/>
    <mergeCell ref="D63:E63"/>
    <mergeCell ref="A64:B64"/>
    <mergeCell ref="D64:E64"/>
    <mergeCell ref="E46:F46"/>
    <mergeCell ref="E50:F50"/>
    <mergeCell ref="D54:E54"/>
    <mergeCell ref="D55:E55"/>
    <mergeCell ref="D56:E56"/>
    <mergeCell ref="A57:B57"/>
    <mergeCell ref="D57:E57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29</vt:i4>
      </vt:variant>
    </vt:vector>
  </HeadingPairs>
  <TitlesOfParts>
    <vt:vector size="30" baseType="lpstr">
      <vt:lpstr>ул Зеленый Крупец д. 3</vt:lpstr>
      <vt:lpstr>'ул Зеленый Крупец д. 3'!АДРЕС</vt:lpstr>
      <vt:lpstr>'ул Зеленый Крупец д. 3'!ВХДОЛГ</vt:lpstr>
      <vt:lpstr>'ул Зеленый Крупец д. 3'!ВХСАЛЬДО</vt:lpstr>
      <vt:lpstr>'ул Зеленый Крупец д. 3'!ДОГОВОР</vt:lpstr>
      <vt:lpstr>'ул Зеленый Крупец д. 3'!ДОЛГ</vt:lpstr>
      <vt:lpstr>'ул Зеленый Крупец д. 3'!ЗАТРАЧЕНОК</vt:lpstr>
      <vt:lpstr>'ул Зеленый Крупец д. 3'!ЗАТРАЧЕНОТ</vt:lpstr>
      <vt:lpstr>'ул Зеленый Крупец д. 3'!ЗАТРЕМ</vt:lpstr>
      <vt:lpstr>'ул Зеленый Крупец д. 3'!ИСХДОЛГ</vt:lpstr>
      <vt:lpstr>'ул Зеленый Крупец д. 3'!ИСХСАЛЬДО</vt:lpstr>
      <vt:lpstr>'ул Зеленый Крупец д. 3'!КАП</vt:lpstr>
      <vt:lpstr>'ул Зеленый Крупец д. 3'!КПЕРЕЧИСК</vt:lpstr>
      <vt:lpstr>'ул Зеленый Крупец д. 3'!КПЕРЕЧИСТ</vt:lpstr>
      <vt:lpstr>'ул Зеленый Крупец д. 3'!НАЧРЕМ</vt:lpstr>
      <vt:lpstr>'ул Зеленый Крупец д. 3'!НЕЖНАЧРЕМ</vt:lpstr>
      <vt:lpstr>'ул Зеленый Крупец д. 3'!ОПАЛЧЕНОТ</vt:lpstr>
      <vt:lpstr>'ул Зеленый Крупец д. 3'!ОПЛАЧЕНОК</vt:lpstr>
      <vt:lpstr>'ул Зеленый Крупец д. 3'!ОСТ</vt:lpstr>
      <vt:lpstr>'ул Зеленый Крупец д. 3'!ПЛОЩАДЬ</vt:lpstr>
      <vt:lpstr>'ул Зеленый Крупец д. 3'!РАЗМЕРПЛАТЫ</vt:lpstr>
      <vt:lpstr>'ул Зеленый Крупец д. 3'!СНРЕМ</vt:lpstr>
      <vt:lpstr>'ул Зеленый Крупец д. 3'!ТАРОТОП</vt:lpstr>
      <vt:lpstr>'ул Зеленый Крупец д. 3'!ТАРХВС</vt:lpstr>
      <vt:lpstr>'ул Зеленый Крупец д. 3'!ТБО</vt:lpstr>
      <vt:lpstr>'ул Зеленый Крупец д. 3'!ТБОНАЧ</vt:lpstr>
      <vt:lpstr>'ул Зеленый Крупец д. 3'!ТБОНЕД</vt:lpstr>
      <vt:lpstr>'ул Зеленый Крупец д. 3'!ТБООПЛ</vt:lpstr>
      <vt:lpstr>'ул Зеленый Крупец д. 3'!ТБОПОСТ</vt:lpstr>
      <vt:lpstr>'ул Зеленый Крупец д. 3'!ТЕК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2018-03-30T12:49:45Z</dcterms:created>
  <dcterms:modified xsi:type="dcterms:W3CDTF">2018-03-30T12:49:45Z</dcterms:modified>
</cp:coreProperties>
</file>